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0995" tabRatio="828"/>
  </bookViews>
  <sheets>
    <sheet name="List1" sheetId="10" r:id="rId1"/>
  </sheets>
  <calcPr calcId="145621"/>
</workbook>
</file>

<file path=xl/calcChain.xml><?xml version="1.0" encoding="utf-8"?>
<calcChain xmlns="http://schemas.openxmlformats.org/spreadsheetml/2006/main">
  <c r="H13" i="10" l="1"/>
  <c r="I16" i="10"/>
  <c r="I19" i="10"/>
  <c r="I18" i="10"/>
  <c r="I17" i="10"/>
  <c r="I15" i="10"/>
  <c r="I14" i="10"/>
  <c r="G13" i="10"/>
  <c r="G20" i="10" s="1"/>
  <c r="F13" i="10"/>
  <c r="F20" i="10" s="1"/>
  <c r="E13" i="10"/>
  <c r="E20" i="10" s="1"/>
  <c r="D13" i="10"/>
  <c r="D20" i="10" s="1"/>
  <c r="C13" i="10"/>
  <c r="I11" i="10"/>
  <c r="I10" i="10"/>
  <c r="I9" i="10"/>
  <c r="I8" i="10"/>
  <c r="I7" i="10"/>
  <c r="I6" i="10"/>
  <c r="G5" i="10"/>
  <c r="G12" i="10" s="1"/>
  <c r="F5" i="10"/>
  <c r="E5" i="10"/>
  <c r="D5" i="10"/>
  <c r="C5" i="10"/>
  <c r="I13" i="10" l="1"/>
  <c r="I5" i="10"/>
  <c r="I12" i="10" s="1"/>
  <c r="H20" i="10"/>
  <c r="C21" i="10"/>
  <c r="D21" i="10" s="1"/>
  <c r="E21" i="10" s="1"/>
  <c r="F21" i="10" s="1"/>
  <c r="G21" i="10" s="1"/>
  <c r="H21" i="10" s="1"/>
  <c r="C12" i="10"/>
  <c r="E12" i="10"/>
  <c r="D12" i="10"/>
  <c r="F12" i="10"/>
  <c r="I20" i="10"/>
  <c r="C20" i="10"/>
</calcChain>
</file>

<file path=xl/comments1.xml><?xml version="1.0" encoding="utf-8"?>
<comments xmlns="http://schemas.openxmlformats.org/spreadsheetml/2006/main">
  <authors>
    <author>Monika Perďochová</author>
  </authors>
  <commentList>
    <comment ref="H21" authorId="0">
      <text>
        <r>
          <rPr>
            <b/>
            <sz val="9"/>
            <color indexed="81"/>
            <rFont val="Tahoma"/>
            <charset val="1"/>
          </rPr>
          <t>Monika Perďochová:</t>
        </r>
        <r>
          <rPr>
            <sz val="9"/>
            <color indexed="81"/>
            <rFont val="Tahoma"/>
            <charset val="1"/>
          </rPr>
          <t xml:space="preserve">
celkové předpokládané náklady CCRJM na spolufinancování projektů</t>
        </r>
      </text>
    </comment>
  </commentList>
</comments>
</file>

<file path=xl/sharedStrings.xml><?xml version="1.0" encoding="utf-8"?>
<sst xmlns="http://schemas.openxmlformats.org/spreadsheetml/2006/main" count="28" uniqueCount="25">
  <si>
    <t>Celkem</t>
  </si>
  <si>
    <t>Skutečnost</t>
  </si>
  <si>
    <t>Rozdíl</t>
  </si>
  <si>
    <t>-</t>
  </si>
  <si>
    <t>Očekávané příjmy</t>
  </si>
  <si>
    <t>2018</t>
  </si>
  <si>
    <t>2019</t>
  </si>
  <si>
    <t>2020</t>
  </si>
  <si>
    <t>1) Zhodnocení zelených prostor</t>
  </si>
  <si>
    <t>2) Kultura a příroda</t>
  </si>
  <si>
    <t>3) Slow food</t>
  </si>
  <si>
    <t>4) Víno a kulinářství</t>
  </si>
  <si>
    <t xml:space="preserve">5) Lidová kultura </t>
  </si>
  <si>
    <t>Rok</t>
  </si>
  <si>
    <t>Stav  - očekávaný</t>
  </si>
  <si>
    <t>Stav  - skutečnost</t>
  </si>
  <si>
    <t>2021</t>
  </si>
  <si>
    <t>Řízení Cash flow - modelová situace financování plánovaných projektů CCRJM 2017-2021</t>
  </si>
  <si>
    <t>1) Zhodnocení zelených prostor- dotace + SR (90% celkových přímých nákladů)</t>
  </si>
  <si>
    <t>5) Lidová kultura - dotace + SR(90% celkových přímých nákladů)</t>
  </si>
  <si>
    <t>4) Víno a kulinářství - dotace + SR(90% celkových přímých nákladů)</t>
  </si>
  <si>
    <t>2) Kultura a příroda - dotace + SR(90% celkových přímých nákladů)</t>
  </si>
  <si>
    <t>3) Slow food - dotace + SR (80% celkových přímých nákladů)</t>
  </si>
  <si>
    <t>V rámci modelového příkladu předpokládejme příjem i výdaj v příslušném roce vždy k 30. 6.</t>
  </si>
  <si>
    <t>Očekávané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</si>
</sst>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8" fillId="0" borderId="0"/>
  </cellStyleXfs>
  <cellXfs count="48">
    <xf numFmtId="0" fontId="0" fillId="0" borderId="0" xfId="0"/>
    <xf numFmtId="3" fontId="0" fillId="0" borderId="0" xfId="0" applyNumberFormat="1"/>
    <xf numFmtId="3" fontId="5" fillId="0" borderId="0" xfId="0" applyNumberFormat="1" applyFont="1" applyBorder="1"/>
    <xf numFmtId="0" fontId="7" fillId="3" borderId="9" xfId="0" applyFont="1" applyFill="1" applyBorder="1" applyAlignment="1">
      <alignment horizontal="center"/>
    </xf>
    <xf numFmtId="3" fontId="6" fillId="5" borderId="7" xfId="0" applyNumberFormat="1" applyFont="1" applyFill="1" applyBorder="1"/>
    <xf numFmtId="3" fontId="0" fillId="4" borderId="3" xfId="0" applyNumberFormat="1" applyFill="1" applyBorder="1"/>
    <xf numFmtId="3" fontId="0" fillId="4" borderId="6" xfId="0" applyNumberFormat="1" applyFill="1" applyBorder="1" applyAlignment="1">
      <alignment horizontal="center"/>
    </xf>
    <xf numFmtId="3" fontId="0" fillId="4" borderId="2" xfId="0" applyNumberFormat="1" applyFill="1" applyBorder="1"/>
    <xf numFmtId="3" fontId="0" fillId="4" borderId="8" xfId="0" applyNumberFormat="1" applyFill="1" applyBorder="1" applyAlignment="1">
      <alignment horizontal="center"/>
    </xf>
    <xf numFmtId="0" fontId="7" fillId="3" borderId="11" xfId="0" applyFont="1" applyFill="1" applyBorder="1"/>
    <xf numFmtId="0" fontId="5" fillId="0" borderId="1" xfId="0" applyFont="1" applyBorder="1"/>
    <xf numFmtId="0" fontId="0" fillId="4" borderId="5" xfId="0" applyFill="1" applyBorder="1"/>
    <xf numFmtId="0" fontId="0" fillId="4" borderId="4" xfId="0" applyFill="1" applyBorder="1"/>
    <xf numFmtId="3" fontId="5" fillId="0" borderId="14" xfId="0" applyNumberFormat="1" applyFont="1" applyBorder="1"/>
    <xf numFmtId="3" fontId="0" fillId="4" borderId="16" xfId="0" applyNumberFormat="1" applyFill="1" applyBorder="1"/>
    <xf numFmtId="3" fontId="0" fillId="4" borderId="17" xfId="0" applyNumberFormat="1" applyFill="1" applyBorder="1"/>
    <xf numFmtId="0" fontId="6" fillId="5" borderId="1" xfId="0" applyFont="1" applyFill="1" applyBorder="1"/>
    <xf numFmtId="3" fontId="6" fillId="5" borderId="14" xfId="0" applyNumberFormat="1" applyFont="1" applyFill="1" applyBorder="1"/>
    <xf numFmtId="3" fontId="6" fillId="5" borderId="0" xfId="0" applyNumberFormat="1" applyFont="1" applyFill="1" applyBorder="1"/>
    <xf numFmtId="3" fontId="6" fillId="6" borderId="13" xfId="0" applyNumberFormat="1" applyFont="1" applyFill="1" applyBorder="1"/>
    <xf numFmtId="3" fontId="6" fillId="6" borderId="9" xfId="0" applyNumberFormat="1" applyFont="1" applyFill="1" applyBorder="1"/>
    <xf numFmtId="0" fontId="0" fillId="6" borderId="4" xfId="0" applyFill="1" applyBorder="1"/>
    <xf numFmtId="3" fontId="0" fillId="6" borderId="2" xfId="1" applyNumberFormat="1" applyFont="1" applyFill="1" applyBorder="1"/>
    <xf numFmtId="3" fontId="0" fillId="6" borderId="8" xfId="1" applyNumberFormat="1" applyFont="1" applyFill="1" applyBorder="1"/>
    <xf numFmtId="0" fontId="6" fillId="7" borderId="11" xfId="0" applyFont="1" applyFill="1" applyBorder="1"/>
    <xf numFmtId="3" fontId="6" fillId="7" borderId="13" xfId="0" applyNumberFormat="1" applyFont="1" applyFill="1" applyBorder="1"/>
    <xf numFmtId="3" fontId="6" fillId="7" borderId="9" xfId="0" applyNumberFormat="1" applyFont="1" applyFill="1" applyBorder="1"/>
    <xf numFmtId="0" fontId="0" fillId="7" borderId="4" xfId="0" applyFill="1" applyBorder="1"/>
    <xf numFmtId="3" fontId="0" fillId="7" borderId="15" xfId="2" applyNumberFormat="1" applyFont="1" applyFill="1" applyBorder="1"/>
    <xf numFmtId="3" fontId="0" fillId="7" borderId="2" xfId="1" applyNumberFormat="1" applyFont="1" applyFill="1" applyBorder="1"/>
    <xf numFmtId="3" fontId="0" fillId="7" borderId="8" xfId="1" applyNumberFormat="1" applyFont="1" applyFill="1" applyBorder="1"/>
    <xf numFmtId="0" fontId="6" fillId="8" borderId="1" xfId="0" applyFont="1" applyFill="1" applyBorder="1"/>
    <xf numFmtId="3" fontId="6" fillId="8" borderId="14" xfId="0" applyNumberFormat="1" applyFont="1" applyFill="1" applyBorder="1"/>
    <xf numFmtId="3" fontId="6" fillId="8" borderId="0" xfId="0" applyNumberFormat="1" applyFont="1" applyFill="1" applyBorder="1"/>
    <xf numFmtId="3" fontId="6" fillId="8" borderId="7" xfId="0" applyNumberFormat="1" applyFont="1" applyFill="1" applyBorder="1"/>
    <xf numFmtId="0" fontId="6" fillId="6" borderId="5" xfId="0" applyFont="1" applyFill="1" applyBorder="1"/>
    <xf numFmtId="3" fontId="6" fillId="6" borderId="7" xfId="0" applyNumberFormat="1" applyFont="1" applyFill="1" applyBorder="1"/>
    <xf numFmtId="3" fontId="0" fillId="6" borderId="15" xfId="1" applyNumberFormat="1" applyFont="1" applyFill="1" applyBorder="1"/>
    <xf numFmtId="3" fontId="6" fillId="6" borderId="10" xfId="0" applyNumberFormat="1" applyFont="1" applyFill="1" applyBorder="1"/>
    <xf numFmtId="3" fontId="6" fillId="7" borderId="18" xfId="0" applyNumberFormat="1" applyFont="1" applyFill="1" applyBorder="1"/>
    <xf numFmtId="49" fontId="7" fillId="3" borderId="12" xfId="0" applyNumberFormat="1" applyFont="1" applyFill="1" applyBorder="1" applyAlignment="1">
      <alignment horizontal="center"/>
    </xf>
    <xf numFmtId="49" fontId="7" fillId="3" borderId="10" xfId="0" applyNumberFormat="1" applyFont="1" applyFill="1" applyBorder="1" applyAlignment="1">
      <alignment horizontal="center"/>
    </xf>
    <xf numFmtId="3" fontId="6" fillId="7" borderId="10" xfId="0" applyNumberFormat="1" applyFont="1" applyFill="1" applyBorder="1"/>
    <xf numFmtId="3" fontId="1" fillId="4" borderId="3" xfId="0" applyNumberFormat="1" applyFont="1" applyFill="1" applyBorder="1"/>
    <xf numFmtId="3" fontId="9" fillId="4" borderId="3" xfId="0" applyNumberFormat="1" applyFont="1" applyFill="1" applyBorder="1"/>
    <xf numFmtId="0" fontId="5" fillId="0" borderId="1" xfId="0" applyFont="1" applyBorder="1" applyAlignment="1">
      <alignment wrapText="1"/>
    </xf>
    <xf numFmtId="0" fontId="4" fillId="2" borderId="0" xfId="0" applyFont="1" applyFill="1" applyAlignment="1">
      <alignment horizontal="left"/>
    </xf>
    <xf numFmtId="0" fontId="0" fillId="0" borderId="0" xfId="0" applyAlignment="1"/>
  </cellXfs>
  <cellStyles count="5">
    <cellStyle name="Čárka" xfId="2" builtinId="3"/>
    <cellStyle name="Normální" xfId="0" builtinId="0"/>
    <cellStyle name="Normální 2" xfId="4"/>
    <cellStyle name="Normální 3" xfId="3"/>
    <cellStyle name="Procenta" xfId="1" builtinId="5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4"/>
  <sheetViews>
    <sheetView tabSelected="1" workbookViewId="0">
      <selection activeCell="B24" sqref="B24"/>
    </sheetView>
  </sheetViews>
  <sheetFormatPr defaultRowHeight="15" x14ac:dyDescent="0.25"/>
  <cols>
    <col min="1" max="1" width="19.7109375" customWidth="1"/>
    <col min="2" max="2" width="46.85546875" customWidth="1"/>
    <col min="3" max="3" width="17.7109375" customWidth="1"/>
    <col min="4" max="4" width="19.42578125" customWidth="1"/>
    <col min="5" max="5" width="16.140625" customWidth="1"/>
    <col min="6" max="6" width="17.140625" customWidth="1"/>
    <col min="7" max="8" width="14.28515625" customWidth="1"/>
    <col min="9" max="9" width="16.28515625" customWidth="1"/>
  </cols>
  <sheetData>
    <row r="1" spans="2:9" x14ac:dyDescent="0.25">
      <c r="B1" s="46" t="s">
        <v>17</v>
      </c>
      <c r="C1" s="46"/>
      <c r="D1" s="46"/>
      <c r="E1" s="46"/>
      <c r="F1" s="46"/>
      <c r="G1" s="46"/>
      <c r="H1" s="46"/>
      <c r="I1" s="47"/>
    </row>
    <row r="2" spans="2:9" x14ac:dyDescent="0.25">
      <c r="B2" s="46"/>
      <c r="C2" s="46"/>
      <c r="D2" s="46"/>
      <c r="E2" s="46"/>
      <c r="F2" s="46"/>
      <c r="G2" s="46"/>
      <c r="H2" s="46"/>
      <c r="I2" s="47"/>
    </row>
    <row r="3" spans="2:9" ht="15.75" thickBot="1" x14ac:dyDescent="0.3"/>
    <row r="4" spans="2:9" x14ac:dyDescent="0.25">
      <c r="B4" s="9" t="s">
        <v>13</v>
      </c>
      <c r="C4" s="40">
        <v>2016</v>
      </c>
      <c r="D4" s="41">
        <v>2017</v>
      </c>
      <c r="E4" s="41" t="s">
        <v>5</v>
      </c>
      <c r="F4" s="41" t="s">
        <v>6</v>
      </c>
      <c r="G4" s="41" t="s">
        <v>7</v>
      </c>
      <c r="H4" s="41" t="s">
        <v>16</v>
      </c>
      <c r="I4" s="3" t="s">
        <v>0</v>
      </c>
    </row>
    <row r="5" spans="2:9" x14ac:dyDescent="0.25">
      <c r="B5" s="24" t="s">
        <v>24</v>
      </c>
      <c r="C5" s="25">
        <f t="shared" ref="C5:I5" si="0">SUM(C6:C10)</f>
        <v>325621.8</v>
      </c>
      <c r="D5" s="25">
        <f t="shared" si="0"/>
        <v>5171293.0199999996</v>
      </c>
      <c r="E5" s="25">
        <f t="shared" si="0"/>
        <v>15236086.699999999</v>
      </c>
      <c r="F5" s="25">
        <f t="shared" si="0"/>
        <v>10064793.299999999</v>
      </c>
      <c r="G5" s="25">
        <f t="shared" si="0"/>
        <v>622971</v>
      </c>
      <c r="H5" s="42"/>
      <c r="I5" s="26">
        <f t="shared" si="0"/>
        <v>31420765.82</v>
      </c>
    </row>
    <row r="6" spans="2:9" x14ac:dyDescent="0.25">
      <c r="B6" s="10" t="s">
        <v>8</v>
      </c>
      <c r="C6" s="13">
        <v>325621.8</v>
      </c>
      <c r="D6" s="2">
        <v>1538319.6</v>
      </c>
      <c r="E6" s="2">
        <v>2673803.9</v>
      </c>
      <c r="F6" s="2">
        <v>1907483.8</v>
      </c>
      <c r="G6" s="2">
        <v>0</v>
      </c>
      <c r="H6" s="2"/>
      <c r="I6" s="39">
        <f t="shared" ref="I6:I11" si="1">SUM(C6:G6)</f>
        <v>6445229.0999999996</v>
      </c>
    </row>
    <row r="7" spans="2:9" x14ac:dyDescent="0.25">
      <c r="B7" s="10" t="s">
        <v>9</v>
      </c>
      <c r="C7" s="13">
        <v>0</v>
      </c>
      <c r="D7" s="2">
        <v>914744.11</v>
      </c>
      <c r="E7" s="2">
        <v>4083769</v>
      </c>
      <c r="F7" s="2">
        <v>2231186.5</v>
      </c>
      <c r="G7" s="2">
        <v>0</v>
      </c>
      <c r="H7" s="2"/>
      <c r="I7" s="39">
        <f t="shared" si="1"/>
        <v>7229699.6100000003</v>
      </c>
    </row>
    <row r="8" spans="2:9" x14ac:dyDescent="0.25">
      <c r="B8" s="10" t="s">
        <v>10</v>
      </c>
      <c r="C8" s="13">
        <v>0</v>
      </c>
      <c r="D8" s="2">
        <v>622971</v>
      </c>
      <c r="E8" s="2">
        <v>2423164.2999999998</v>
      </c>
      <c r="F8" s="2">
        <v>1997862.8</v>
      </c>
      <c r="G8" s="2">
        <v>622971</v>
      </c>
      <c r="H8" s="2"/>
      <c r="I8" s="39">
        <f t="shared" si="1"/>
        <v>5666969.0999999996</v>
      </c>
    </row>
    <row r="9" spans="2:9" x14ac:dyDescent="0.25">
      <c r="B9" s="10" t="s">
        <v>11</v>
      </c>
      <c r="C9" s="13">
        <v>0</v>
      </c>
      <c r="D9" s="2">
        <v>914744.11</v>
      </c>
      <c r="E9" s="2">
        <v>3880931.5</v>
      </c>
      <c r="F9" s="2">
        <v>2028349</v>
      </c>
      <c r="G9" s="2">
        <v>0</v>
      </c>
      <c r="H9" s="2"/>
      <c r="I9" s="39">
        <f t="shared" si="1"/>
        <v>6824024.6100000003</v>
      </c>
    </row>
    <row r="10" spans="2:9" x14ac:dyDescent="0.25">
      <c r="B10" s="10" t="s">
        <v>12</v>
      </c>
      <c r="C10" s="13">
        <v>0</v>
      </c>
      <c r="D10" s="2">
        <v>1180514.2</v>
      </c>
      <c r="E10" s="2">
        <v>2174418</v>
      </c>
      <c r="F10" s="2">
        <v>1899911.2</v>
      </c>
      <c r="G10" s="2">
        <v>0</v>
      </c>
      <c r="H10" s="2"/>
      <c r="I10" s="39">
        <f t="shared" si="1"/>
        <v>5254843.4000000004</v>
      </c>
    </row>
    <row r="11" spans="2:9" x14ac:dyDescent="0.25">
      <c r="B11" s="16" t="s">
        <v>1</v>
      </c>
      <c r="C11" s="17"/>
      <c r="D11" s="18"/>
      <c r="E11" s="18"/>
      <c r="F11" s="18"/>
      <c r="G11" s="18"/>
      <c r="H11" s="18"/>
      <c r="I11" s="4">
        <f t="shared" si="1"/>
        <v>0</v>
      </c>
    </row>
    <row r="12" spans="2:9" x14ac:dyDescent="0.25">
      <c r="B12" s="27" t="s">
        <v>2</v>
      </c>
      <c r="C12" s="28">
        <f t="shared" ref="C12:I12" si="2">(C5-C11)</f>
        <v>325621.8</v>
      </c>
      <c r="D12" s="29">
        <f t="shared" si="2"/>
        <v>5171293.0199999996</v>
      </c>
      <c r="E12" s="29">
        <f t="shared" si="2"/>
        <v>15236086.699999999</v>
      </c>
      <c r="F12" s="29">
        <f t="shared" si="2"/>
        <v>10064793.299999999</v>
      </c>
      <c r="G12" s="29">
        <f t="shared" si="2"/>
        <v>622971</v>
      </c>
      <c r="H12" s="29"/>
      <c r="I12" s="30">
        <f t="shared" si="2"/>
        <v>31420765.82</v>
      </c>
    </row>
    <row r="13" spans="2:9" x14ac:dyDescent="0.25">
      <c r="B13" s="35" t="s">
        <v>4</v>
      </c>
      <c r="C13" s="19">
        <f>SUM(C14:C18)</f>
        <v>0</v>
      </c>
      <c r="D13" s="38">
        <f>SUM(D14:D18)</f>
        <v>293052.62</v>
      </c>
      <c r="E13" s="38">
        <f>SUM(E14:E18)</f>
        <v>3449319</v>
      </c>
      <c r="F13" s="38">
        <f>SUM(F14:F18)</f>
        <v>14263873</v>
      </c>
      <c r="G13" s="38">
        <f>SUM(G14:G18)</f>
        <v>9366124.8999999985</v>
      </c>
      <c r="H13" s="38">
        <f>H16</f>
        <v>622971</v>
      </c>
      <c r="I13" s="20">
        <f>SUM(C13:H13)</f>
        <v>27995340.52</v>
      </c>
    </row>
    <row r="14" spans="2:9" ht="30" x14ac:dyDescent="0.25">
      <c r="B14" s="45" t="s">
        <v>18</v>
      </c>
      <c r="C14" s="13">
        <v>0</v>
      </c>
      <c r="D14" s="2">
        <v>293052.62</v>
      </c>
      <c r="E14" s="2">
        <v>1149319</v>
      </c>
      <c r="F14" s="2">
        <v>2398194</v>
      </c>
      <c r="G14" s="2">
        <v>1960140.4</v>
      </c>
      <c r="H14" s="2"/>
      <c r="I14" s="36">
        <f t="shared" ref="I14:I19" si="3">SUM(C14:G14)</f>
        <v>5800706.0199999996</v>
      </c>
    </row>
    <row r="15" spans="2:9" ht="30" x14ac:dyDescent="0.25">
      <c r="B15" s="45" t="s">
        <v>21</v>
      </c>
      <c r="C15" s="13">
        <v>0</v>
      </c>
      <c r="D15" s="2">
        <v>0</v>
      </c>
      <c r="E15" s="2">
        <v>500000</v>
      </c>
      <c r="F15" s="2">
        <v>3998662</v>
      </c>
      <c r="G15" s="2">
        <v>2008067.9</v>
      </c>
      <c r="H15" s="2"/>
      <c r="I15" s="36">
        <f t="shared" si="3"/>
        <v>6506729.9000000004</v>
      </c>
    </row>
    <row r="16" spans="2:9" ht="30" x14ac:dyDescent="0.25">
      <c r="B16" s="45" t="s">
        <v>22</v>
      </c>
      <c r="C16" s="13">
        <v>0</v>
      </c>
      <c r="D16" s="2"/>
      <c r="E16" s="2">
        <v>500000</v>
      </c>
      <c r="F16" s="2">
        <v>1995769</v>
      </c>
      <c r="G16" s="2">
        <v>1698183.4</v>
      </c>
      <c r="H16" s="2">
        <v>622971</v>
      </c>
      <c r="I16" s="36">
        <f>SUM(C16:H16)</f>
        <v>4816923.4000000004</v>
      </c>
    </row>
    <row r="17" spans="2:9" ht="30" x14ac:dyDescent="0.25">
      <c r="B17" s="45" t="s">
        <v>20</v>
      </c>
      <c r="C17" s="13">
        <v>0</v>
      </c>
      <c r="D17" s="2"/>
      <c r="E17" s="2">
        <v>600000</v>
      </c>
      <c r="F17" s="2">
        <v>3716108</v>
      </c>
      <c r="G17" s="2">
        <v>1825514.2</v>
      </c>
      <c r="H17" s="2"/>
      <c r="I17" s="36">
        <f t="shared" si="3"/>
        <v>6141622.2000000002</v>
      </c>
    </row>
    <row r="18" spans="2:9" ht="30" x14ac:dyDescent="0.25">
      <c r="B18" s="45" t="s">
        <v>19</v>
      </c>
      <c r="C18" s="13">
        <v>0</v>
      </c>
      <c r="D18" s="2"/>
      <c r="E18" s="2">
        <v>700000</v>
      </c>
      <c r="F18" s="2">
        <v>2155140</v>
      </c>
      <c r="G18" s="2">
        <v>1874219</v>
      </c>
      <c r="H18" s="2"/>
      <c r="I18" s="36">
        <f t="shared" si="3"/>
        <v>4729359</v>
      </c>
    </row>
    <row r="19" spans="2:9" x14ac:dyDescent="0.25">
      <c r="B19" s="31" t="s">
        <v>1</v>
      </c>
      <c r="C19" s="32"/>
      <c r="D19" s="33"/>
      <c r="E19" s="33"/>
      <c r="F19" s="33"/>
      <c r="G19" s="33"/>
      <c r="H19" s="33"/>
      <c r="I19" s="34">
        <f t="shared" si="3"/>
        <v>0</v>
      </c>
    </row>
    <row r="20" spans="2:9" x14ac:dyDescent="0.25">
      <c r="B20" s="21" t="s">
        <v>2</v>
      </c>
      <c r="C20" s="37">
        <f t="shared" ref="C20:I20" si="4">(C19-C13)</f>
        <v>0</v>
      </c>
      <c r="D20" s="22">
        <f t="shared" si="4"/>
        <v>-293052.62</v>
      </c>
      <c r="E20" s="22">
        <f t="shared" si="4"/>
        <v>-3449319</v>
      </c>
      <c r="F20" s="22">
        <f t="shared" si="4"/>
        <v>-14263873</v>
      </c>
      <c r="G20" s="22">
        <f t="shared" si="4"/>
        <v>-9366124.8999999985</v>
      </c>
      <c r="H20" s="22">
        <f>H19-H13</f>
        <v>-622971</v>
      </c>
      <c r="I20" s="23">
        <f t="shared" si="4"/>
        <v>-27995340.52</v>
      </c>
    </row>
    <row r="21" spans="2:9" x14ac:dyDescent="0.25">
      <c r="B21" s="11" t="s">
        <v>14</v>
      </c>
      <c r="C21" s="14">
        <f>C13-C5</f>
        <v>-325621.8</v>
      </c>
      <c r="D21" s="5">
        <f>C21-D5+D13</f>
        <v>-5203862.1999999993</v>
      </c>
      <c r="E21" s="5">
        <f>D21-E5+E13</f>
        <v>-16990629.899999999</v>
      </c>
      <c r="F21" s="5">
        <f>E21-F5+F13</f>
        <v>-12791550.199999996</v>
      </c>
      <c r="G21" s="43">
        <f>F21-G5+G13</f>
        <v>-4048396.299999997</v>
      </c>
      <c r="H21" s="44">
        <f>G21-H5+H13</f>
        <v>-3425425.299999997</v>
      </c>
      <c r="I21" s="6" t="s">
        <v>3</v>
      </c>
    </row>
    <row r="22" spans="2:9" ht="15.75" thickBot="1" x14ac:dyDescent="0.3">
      <c r="B22" s="12" t="s">
        <v>15</v>
      </c>
      <c r="C22" s="15"/>
      <c r="D22" s="7"/>
      <c r="E22" s="7"/>
      <c r="F22" s="7"/>
      <c r="G22" s="7"/>
      <c r="H22" s="7"/>
      <c r="I22" s="8" t="s">
        <v>3</v>
      </c>
    </row>
    <row r="23" spans="2:9" x14ac:dyDescent="0.25">
      <c r="C23" s="1"/>
      <c r="D23" s="1"/>
      <c r="E23" s="1"/>
      <c r="F23" s="1"/>
      <c r="G23" s="1"/>
      <c r="H23" s="1"/>
      <c r="I23" s="1"/>
    </row>
    <row r="24" spans="2:9" x14ac:dyDescent="0.25">
      <c r="B24" t="s">
        <v>23</v>
      </c>
    </row>
  </sheetData>
  <mergeCells count="1">
    <mergeCell ref="B1:I2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FNE</dc:creator>
  <cp:lastModifiedBy>EUROPACE</cp:lastModifiedBy>
  <cp:lastPrinted>2014-06-17T07:23:31Z</cp:lastPrinted>
  <dcterms:created xsi:type="dcterms:W3CDTF">2014-04-07T15:07:08Z</dcterms:created>
  <dcterms:modified xsi:type="dcterms:W3CDTF">2016-07-29T14:46:09Z</dcterms:modified>
</cp:coreProperties>
</file>